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5480" windowHeight="9525"/>
  </bookViews>
  <sheets>
    <sheet name="פתרון" sheetId="4" r:id="rId1"/>
  </sheets>
  <calcPr calcId="144525"/>
</workbook>
</file>

<file path=xl/calcChain.xml><?xml version="1.0" encoding="utf-8"?>
<calcChain xmlns="http://schemas.openxmlformats.org/spreadsheetml/2006/main">
  <c r="J16" i="4" l="1"/>
  <c r="J17" i="4"/>
  <c r="J20" i="4"/>
  <c r="K20" i="4" s="1"/>
  <c r="J22" i="4"/>
  <c r="I3" i="4"/>
  <c r="J3" i="4" s="1"/>
  <c r="K3" i="4" s="1"/>
  <c r="I4" i="4"/>
  <c r="J4" i="4" s="1"/>
  <c r="I5" i="4"/>
  <c r="J5" i="4" s="1"/>
  <c r="K5" i="4" s="1"/>
  <c r="I6" i="4"/>
  <c r="J6" i="4" s="1"/>
  <c r="I7" i="4"/>
  <c r="J7" i="4" s="1"/>
  <c r="I8" i="4"/>
  <c r="J8" i="4" s="1"/>
  <c r="I9" i="4"/>
  <c r="J9" i="4" s="1"/>
  <c r="I10" i="4"/>
  <c r="J10" i="4" s="1"/>
  <c r="I11" i="4"/>
  <c r="J11" i="4" s="1"/>
  <c r="I12" i="4"/>
  <c r="J12" i="4" s="1"/>
  <c r="I13" i="4"/>
  <c r="J13" i="4" s="1"/>
  <c r="I14" i="4"/>
  <c r="J14" i="4" s="1"/>
  <c r="I15" i="4"/>
  <c r="J15" i="4" s="1"/>
  <c r="I16" i="4"/>
  <c r="I17" i="4"/>
  <c r="I18" i="4"/>
  <c r="J18" i="4" s="1"/>
  <c r="K18" i="4" s="1"/>
  <c r="I19" i="4"/>
  <c r="J19" i="4" s="1"/>
  <c r="I20" i="4"/>
  <c r="I21" i="4"/>
  <c r="J21" i="4" s="1"/>
  <c r="I22" i="4"/>
  <c r="I23" i="4"/>
  <c r="J23" i="4" s="1"/>
  <c r="I24" i="4"/>
  <c r="J24" i="4" s="1"/>
  <c r="I25" i="4"/>
  <c r="J25" i="4" s="1"/>
  <c r="I26" i="4"/>
  <c r="J26" i="4" s="1"/>
  <c r="K26" i="4" s="1"/>
  <c r="I27" i="4"/>
  <c r="J27" i="4" s="1"/>
  <c r="I28" i="4"/>
  <c r="J28" i="4" s="1"/>
  <c r="I29" i="4"/>
  <c r="J29" i="4" s="1"/>
  <c r="I30" i="4"/>
  <c r="J30" i="4" s="1"/>
  <c r="I31" i="4"/>
  <c r="J31" i="4" s="1"/>
  <c r="I2" i="4"/>
  <c r="J2" i="4" s="1"/>
  <c r="H3" i="4"/>
  <c r="H4" i="4"/>
  <c r="H5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2" i="4"/>
  <c r="K2" i="4" l="1"/>
  <c r="K30" i="4"/>
  <c r="K28" i="4"/>
  <c r="K24" i="4"/>
  <c r="K14" i="4"/>
  <c r="K12" i="4"/>
  <c r="K10" i="4"/>
  <c r="K8" i="4"/>
  <c r="K6" i="4"/>
  <c r="K4" i="4"/>
  <c r="K22" i="4"/>
  <c r="K17" i="4"/>
  <c r="K31" i="4"/>
  <c r="K29" i="4"/>
  <c r="K27" i="4"/>
  <c r="K25" i="4"/>
  <c r="K23" i="4"/>
  <c r="K21" i="4"/>
  <c r="K19" i="4"/>
  <c r="K15" i="4"/>
  <c r="K13" i="4"/>
  <c r="K11" i="4"/>
  <c r="K9" i="4"/>
  <c r="K7" i="4"/>
  <c r="K16" i="4"/>
  <c r="M31" i="4"/>
  <c r="L31" i="4"/>
  <c r="M27" i="4"/>
  <c r="L27" i="4"/>
  <c r="M23" i="4"/>
  <c r="L23" i="4"/>
  <c r="M19" i="4"/>
  <c r="L19" i="4"/>
  <c r="M2" i="4"/>
  <c r="L2" i="4"/>
  <c r="M30" i="4"/>
  <c r="L30" i="4"/>
  <c r="M28" i="4"/>
  <c r="L28" i="4"/>
  <c r="M26" i="4"/>
  <c r="L26" i="4"/>
  <c r="M24" i="4"/>
  <c r="L24" i="4"/>
  <c r="M18" i="4"/>
  <c r="L18" i="4"/>
  <c r="M14" i="4"/>
  <c r="L14" i="4"/>
  <c r="M12" i="4"/>
  <c r="L12" i="4"/>
  <c r="M10" i="4"/>
  <c r="L10" i="4"/>
  <c r="M8" i="4"/>
  <c r="L8" i="4"/>
  <c r="M6" i="4"/>
  <c r="L6" i="4"/>
  <c r="M4" i="4"/>
  <c r="L4" i="4"/>
  <c r="M22" i="4"/>
  <c r="L22" i="4"/>
  <c r="M17" i="4"/>
  <c r="L17" i="4"/>
  <c r="M29" i="4"/>
  <c r="L29" i="4"/>
  <c r="M25" i="4"/>
  <c r="L25" i="4"/>
  <c r="M21" i="4"/>
  <c r="L21" i="4"/>
  <c r="M15" i="4"/>
  <c r="L15" i="4"/>
  <c r="M13" i="4"/>
  <c r="L13" i="4"/>
  <c r="M11" i="4"/>
  <c r="L11" i="4"/>
  <c r="M9" i="4"/>
  <c r="L9" i="4"/>
  <c r="M7" i="4"/>
  <c r="L7" i="4"/>
  <c r="M5" i="4"/>
  <c r="L5" i="4"/>
  <c r="M3" i="4"/>
  <c r="L3" i="4"/>
  <c r="M20" i="4"/>
  <c r="L20" i="4"/>
  <c r="M16" i="4"/>
  <c r="L16" i="4"/>
</calcChain>
</file>

<file path=xl/sharedStrings.xml><?xml version="1.0" encoding="utf-8"?>
<sst xmlns="http://schemas.openxmlformats.org/spreadsheetml/2006/main" count="158" uniqueCount="99">
  <si>
    <t>מספר עובד</t>
  </si>
  <si>
    <t>שם פרטי</t>
  </si>
  <si>
    <t>שם משפחה</t>
  </si>
  <si>
    <t>תפקיד</t>
  </si>
  <si>
    <t>אבי</t>
  </si>
  <si>
    <t>משה</t>
  </si>
  <si>
    <t>טל</t>
  </si>
  <si>
    <t>רונית</t>
  </si>
  <si>
    <t>ברכה</t>
  </si>
  <si>
    <t>יעל</t>
  </si>
  <si>
    <t>אריק</t>
  </si>
  <si>
    <t>שלומית</t>
  </si>
  <si>
    <t>אדי</t>
  </si>
  <si>
    <t>בנימין</t>
  </si>
  <si>
    <t>אליהו</t>
  </si>
  <si>
    <t>גילה</t>
  </si>
  <si>
    <t>שלי</t>
  </si>
  <si>
    <t>רונן</t>
  </si>
  <si>
    <t>אדם</t>
  </si>
  <si>
    <t>חנוך</t>
  </si>
  <si>
    <t>יורם</t>
  </si>
  <si>
    <t>הראל</t>
  </si>
  <si>
    <t>צבי</t>
  </si>
  <si>
    <t>איתמר</t>
  </si>
  <si>
    <t>דוד</t>
  </si>
  <si>
    <t>ארז</t>
  </si>
  <si>
    <t>בן</t>
  </si>
  <si>
    <t>נועה</t>
  </si>
  <si>
    <t>אפרת</t>
  </si>
  <si>
    <t>מלי</t>
  </si>
  <si>
    <t>נח</t>
  </si>
  <si>
    <t>יעקב</t>
  </si>
  <si>
    <t>ראובן</t>
  </si>
  <si>
    <t>זיגל</t>
  </si>
  <si>
    <t>בילינסון</t>
  </si>
  <si>
    <t>אברהמי</t>
  </si>
  <si>
    <t>תומר</t>
  </si>
  <si>
    <t>צווייג</t>
  </si>
  <si>
    <t>ביטון</t>
  </si>
  <si>
    <t>תמרי</t>
  </si>
  <si>
    <t>אהוביה</t>
  </si>
  <si>
    <t>פוירשטיין</t>
  </si>
  <si>
    <t>נתן</t>
  </si>
  <si>
    <t>ישי</t>
  </si>
  <si>
    <t>גונן</t>
  </si>
  <si>
    <t>שלום</t>
  </si>
  <si>
    <t>אבוטבול</t>
  </si>
  <si>
    <t>ברוג</t>
  </si>
  <si>
    <t>קדמון</t>
  </si>
  <si>
    <t>מהללאל</t>
  </si>
  <si>
    <t>בן דוד</t>
  </si>
  <si>
    <t>בן משה</t>
  </si>
  <si>
    <t>ירדני</t>
  </si>
  <si>
    <t>ישראלי</t>
  </si>
  <si>
    <t>רגב</t>
  </si>
  <si>
    <t>דרשן</t>
  </si>
  <si>
    <t>בוזגלו</t>
  </si>
  <si>
    <t>שטיין</t>
  </si>
  <si>
    <t>גולדשטיין</t>
  </si>
  <si>
    <t>חורש</t>
  </si>
  <si>
    <t>ישראל</t>
  </si>
  <si>
    <t>מרציאנו</t>
  </si>
  <si>
    <t>מנהל מחלקה</t>
  </si>
  <si>
    <t>פקיד</t>
  </si>
  <si>
    <t>עובד ייצור</t>
  </si>
  <si>
    <t>ראש צוות</t>
  </si>
  <si>
    <t>כלכלן</t>
  </si>
  <si>
    <t>מהנדס</t>
  </si>
  <si>
    <t>מנכ"ל</t>
  </si>
  <si>
    <t>סמנכ"ל</t>
  </si>
  <si>
    <t>עיר מגורים</t>
  </si>
  <si>
    <t>חיפה</t>
  </si>
  <si>
    <t>ראשל"צ</t>
  </si>
  <si>
    <t>תל אביב</t>
  </si>
  <si>
    <t>רמת גן</t>
  </si>
  <si>
    <t>דימונה</t>
  </si>
  <si>
    <t>באר שבע</t>
  </si>
  <si>
    <t>גיל</t>
  </si>
  <si>
    <t>ותק בשנים</t>
  </si>
  <si>
    <t>מרכז</t>
  </si>
  <si>
    <t>צפון</t>
  </si>
  <si>
    <t>דרום</t>
  </si>
  <si>
    <t>אזור מגורים</t>
  </si>
  <si>
    <t>ותיק</t>
  </si>
  <si>
    <t>כמעט ותיק</t>
  </si>
  <si>
    <t>לא ותיק</t>
  </si>
  <si>
    <t>ותיקים</t>
  </si>
  <si>
    <t>שכר בסיסי</t>
  </si>
  <si>
    <t>שכר ברוטו</t>
  </si>
  <si>
    <t>שכר השוואתי</t>
  </si>
  <si>
    <t>מעל הממוצע</t>
  </si>
  <si>
    <t>ממוצע ומטה</t>
  </si>
  <si>
    <t>מס הכנסה</t>
  </si>
  <si>
    <t>סעיף 1</t>
  </si>
  <si>
    <t>סעיף 2</t>
  </si>
  <si>
    <t>סעיף 3</t>
  </si>
  <si>
    <t>סעיף 4</t>
  </si>
  <si>
    <t>סעיף 5</t>
  </si>
  <si>
    <t>סעיף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</si>
</sst>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Arial"/>
      <family val="2"/>
      <charset val="177"/>
      <scheme val="minor"/>
    </font>
    <font>
      <b/>
      <u/>
      <sz val="11"/>
      <color theme="1"/>
      <name val="Arial"/>
      <family val="2"/>
      <scheme val="minor"/>
    </font>
    <font>
      <b/>
      <sz val="11"/>
      <color theme="0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NumberForma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/>
    <xf numFmtId="0" fontId="0" fillId="0" borderId="3" xfId="0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2" borderId="10" xfId="0" applyFont="1" applyFill="1" applyBorder="1" applyAlignment="1">
      <alignment horizontal="center"/>
    </xf>
    <xf numFmtId="0" fontId="0" fillId="0" borderId="3" xfId="0" applyBorder="1"/>
    <xf numFmtId="9" fontId="0" fillId="0" borderId="7" xfId="0" applyNumberFormat="1" applyBorder="1"/>
    <xf numFmtId="9" fontId="0" fillId="0" borderId="9" xfId="0" applyNumberFormat="1" applyBorder="1"/>
    <xf numFmtId="0" fontId="0" fillId="0" borderId="4" xfId="0" applyBorder="1"/>
    <xf numFmtId="9" fontId="0" fillId="0" borderId="5" xfId="0" applyNumberFormat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6"/>
  <sheetViews>
    <sheetView rightToLeft="1" tabSelected="1" workbookViewId="0">
      <pane ySplit="2" topLeftCell="A3" activePane="bottomLeft" state="frozen"/>
      <selection pane="bottomLeft" activeCell="Q20" sqref="Q20"/>
    </sheetView>
  </sheetViews>
  <sheetFormatPr defaultRowHeight="14.25" x14ac:dyDescent="0.2"/>
  <cols>
    <col min="3" max="3" width="10" bestFit="1" customWidth="1"/>
    <col min="4" max="4" width="10.375" bestFit="1" customWidth="1"/>
    <col min="6" max="6" width="9" customWidth="1"/>
    <col min="7" max="7" width="9.25" bestFit="1" customWidth="1"/>
    <col min="8" max="8" width="9.875" bestFit="1" customWidth="1"/>
    <col min="10" max="10" width="10.375" bestFit="1" customWidth="1"/>
    <col min="12" max="12" width="11.25" bestFit="1" customWidth="1"/>
    <col min="14" max="14" width="11.375" bestFit="1" customWidth="1"/>
  </cols>
  <sheetData>
    <row r="1" spans="1:13" ht="1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70</v>
      </c>
      <c r="F1" s="2" t="s">
        <v>77</v>
      </c>
      <c r="G1" s="2" t="s">
        <v>78</v>
      </c>
      <c r="H1" s="2" t="s">
        <v>82</v>
      </c>
      <c r="I1" s="2" t="s">
        <v>86</v>
      </c>
      <c r="J1" s="2" t="s">
        <v>87</v>
      </c>
      <c r="K1" s="2" t="s">
        <v>88</v>
      </c>
      <c r="L1" s="2" t="s">
        <v>89</v>
      </c>
      <c r="M1" s="2" t="s">
        <v>92</v>
      </c>
    </row>
    <row r="2" spans="1:13" x14ac:dyDescent="0.2">
      <c r="A2" s="1">
        <v>465</v>
      </c>
      <c r="B2" s="1" t="s">
        <v>8</v>
      </c>
      <c r="C2" s="1" t="s">
        <v>34</v>
      </c>
      <c r="D2" s="1" t="s">
        <v>62</v>
      </c>
      <c r="E2" s="1" t="s">
        <v>71</v>
      </c>
      <c r="F2" s="3">
        <v>31</v>
      </c>
      <c r="G2" s="3">
        <v>9</v>
      </c>
      <c r="H2" t="str">
        <f>IF(OR(E2=$H$35,E2=$H$36,E2=$H$37),$H$38,IF(E2=$H$40,$H$41,$H$43))</f>
        <v>צפון</v>
      </c>
      <c r="I2" t="str">
        <f>IF(AND(G2&gt;=$I$35,F2&gt;$I$36),$I$37,IF(G2&gt;=$I$39,$I$40,$I$42))</f>
        <v>כמעט ותיק</v>
      </c>
      <c r="J2">
        <f>IF(OR(D2=$J$35,D2=$J$36),$J$37,IF(AND(D2=$J$39,I2=$J$40),$J$41,$J$43))</f>
        <v>5000</v>
      </c>
      <c r="K2">
        <f>J2+IF(F2&gt;=$K$35,$K$36*G2,IF(AND(H2=$K$38,F2&gt;$K$39),$K$40,IF(OR(D2=$K$42,D2=$K$43),$K$44,$K$46)))</f>
        <v>6000</v>
      </c>
      <c r="L2" t="str">
        <f>IF(K2&gt;AVERAGE($K$2:$K$31),$L$35,$L$36)</f>
        <v>ממוצע ומטה</v>
      </c>
      <c r="M2">
        <f t="shared" ref="M2:M31" si="0">IF(K2&lt;=$N$35,$O$35,IF(K2&lt;=$N$36,$O$36,IF(K2&lt;=$N$37,$O$37,$O$38)))*K2</f>
        <v>2040.0000000000002</v>
      </c>
    </row>
    <row r="3" spans="1:13" x14ac:dyDescent="0.2">
      <c r="A3" s="1">
        <v>851</v>
      </c>
      <c r="B3" s="1" t="s">
        <v>4</v>
      </c>
      <c r="C3" s="1" t="s">
        <v>33</v>
      </c>
      <c r="D3" s="1" t="s">
        <v>63</v>
      </c>
      <c r="E3" s="1" t="s">
        <v>72</v>
      </c>
      <c r="F3" s="3">
        <v>57</v>
      </c>
      <c r="G3" s="3">
        <v>34</v>
      </c>
      <c r="H3" t="str">
        <f t="shared" ref="H3:H31" si="1">IF(OR(E3=$H$35,E3=$H$36,E3=$H$37),$H$38,IF(E3=$H$40,$H$41,$H$43))</f>
        <v>מרכז</v>
      </c>
      <c r="I3" t="str">
        <f t="shared" ref="I3:I31" si="2">IF(AND(G3&gt;=$I$35,F3&gt;$I$36),$I$37,IF(G3&gt;=$I$39,$I$40,$I$42))</f>
        <v>ותיק</v>
      </c>
      <c r="J3">
        <f t="shared" ref="J3:J31" si="3">IF(OR(D3=$J$35,D3=$J$36),$J$37,IF(AND(D3=$J$39,I3=$J$40),$J$41,$J$43))</f>
        <v>5000</v>
      </c>
      <c r="K3">
        <f t="shared" ref="K3:K31" si="4">J3+IF(F3&gt;=$K$35,$K$36*G3,IF(AND(H3=$K$38,F3&gt;$K$39),$K$40,IF(OR(D3=$K$42,D3=$K$43),$K$44,$K$46)))</f>
        <v>22000</v>
      </c>
      <c r="L3" t="str">
        <f t="shared" ref="L3:L31" si="5">IF(K3&gt;AVERAGE($K$2:$K$31),$L$35,$L$36)</f>
        <v>מעל הממוצע</v>
      </c>
      <c r="M3">
        <f t="shared" si="0"/>
        <v>7480.0000000000009</v>
      </c>
    </row>
    <row r="4" spans="1:13" x14ac:dyDescent="0.2">
      <c r="A4" s="1">
        <v>301</v>
      </c>
      <c r="B4" s="1" t="s">
        <v>5</v>
      </c>
      <c r="C4" s="1" t="s">
        <v>35</v>
      </c>
      <c r="D4" s="1" t="s">
        <v>64</v>
      </c>
      <c r="E4" s="1" t="s">
        <v>73</v>
      </c>
      <c r="F4" s="3">
        <v>50</v>
      </c>
      <c r="G4" s="3">
        <v>22</v>
      </c>
      <c r="H4" t="str">
        <f t="shared" si="1"/>
        <v>מרכז</v>
      </c>
      <c r="I4" t="str">
        <f t="shared" si="2"/>
        <v>ותיק</v>
      </c>
      <c r="J4">
        <f t="shared" si="3"/>
        <v>5000</v>
      </c>
      <c r="K4">
        <f t="shared" si="4"/>
        <v>5000</v>
      </c>
      <c r="L4" t="str">
        <f t="shared" si="5"/>
        <v>ממוצע ומטה</v>
      </c>
      <c r="M4">
        <f t="shared" si="0"/>
        <v>1250</v>
      </c>
    </row>
    <row r="5" spans="1:13" x14ac:dyDescent="0.2">
      <c r="A5" s="1">
        <v>970</v>
      </c>
      <c r="B5" s="1" t="s">
        <v>6</v>
      </c>
      <c r="C5" s="1" t="s">
        <v>36</v>
      </c>
      <c r="D5" s="1" t="s">
        <v>63</v>
      </c>
      <c r="E5" s="1" t="s">
        <v>74</v>
      </c>
      <c r="F5" s="3">
        <v>60</v>
      </c>
      <c r="G5" s="3">
        <v>18</v>
      </c>
      <c r="H5" t="str">
        <f t="shared" si="1"/>
        <v>מרכז</v>
      </c>
      <c r="I5" t="str">
        <f t="shared" si="2"/>
        <v>ותיק</v>
      </c>
      <c r="J5">
        <f t="shared" si="3"/>
        <v>5000</v>
      </c>
      <c r="K5">
        <f t="shared" si="4"/>
        <v>14000</v>
      </c>
      <c r="L5" t="str">
        <f t="shared" si="5"/>
        <v>מעל הממוצע</v>
      </c>
      <c r="M5">
        <f t="shared" si="0"/>
        <v>4760</v>
      </c>
    </row>
    <row r="6" spans="1:13" x14ac:dyDescent="0.2">
      <c r="A6" s="1">
        <v>970</v>
      </c>
      <c r="B6" s="1" t="s">
        <v>7</v>
      </c>
      <c r="C6" s="1" t="s">
        <v>37</v>
      </c>
      <c r="D6" s="1" t="s">
        <v>65</v>
      </c>
      <c r="E6" s="1" t="s">
        <v>72</v>
      </c>
      <c r="F6" s="3">
        <v>50</v>
      </c>
      <c r="G6" s="3">
        <v>5</v>
      </c>
      <c r="H6" t="str">
        <f t="shared" si="1"/>
        <v>מרכז</v>
      </c>
      <c r="I6" t="str">
        <f t="shared" si="2"/>
        <v>כמעט ותיק</v>
      </c>
      <c r="J6">
        <f t="shared" si="3"/>
        <v>5000</v>
      </c>
      <c r="K6">
        <f t="shared" si="4"/>
        <v>5000</v>
      </c>
      <c r="L6" t="str">
        <f t="shared" si="5"/>
        <v>ממוצע ומטה</v>
      </c>
      <c r="M6">
        <f t="shared" si="0"/>
        <v>1250</v>
      </c>
    </row>
    <row r="7" spans="1:13" x14ac:dyDescent="0.2">
      <c r="A7" s="1">
        <v>444</v>
      </c>
      <c r="B7" s="1" t="s">
        <v>9</v>
      </c>
      <c r="C7" s="1" t="s">
        <v>38</v>
      </c>
      <c r="D7" s="1" t="s">
        <v>64</v>
      </c>
      <c r="E7" s="1" t="s">
        <v>73</v>
      </c>
      <c r="F7" s="3">
        <v>52</v>
      </c>
      <c r="G7" s="3">
        <v>17</v>
      </c>
      <c r="H7" t="str">
        <f t="shared" si="1"/>
        <v>מרכז</v>
      </c>
      <c r="I7" t="str">
        <f t="shared" si="2"/>
        <v>ותיק</v>
      </c>
      <c r="J7">
        <f t="shared" si="3"/>
        <v>5000</v>
      </c>
      <c r="K7">
        <f t="shared" si="4"/>
        <v>5000</v>
      </c>
      <c r="L7" t="str">
        <f t="shared" si="5"/>
        <v>ממוצע ומטה</v>
      </c>
      <c r="M7">
        <f t="shared" si="0"/>
        <v>1250</v>
      </c>
    </row>
    <row r="8" spans="1:13" x14ac:dyDescent="0.2">
      <c r="A8" s="1">
        <v>100</v>
      </c>
      <c r="B8" s="1" t="s">
        <v>10</v>
      </c>
      <c r="C8" s="1" t="s">
        <v>39</v>
      </c>
      <c r="D8" s="1" t="s">
        <v>63</v>
      </c>
      <c r="E8" s="1" t="s">
        <v>75</v>
      </c>
      <c r="F8" s="3">
        <v>53</v>
      </c>
      <c r="G8" s="3">
        <v>9</v>
      </c>
      <c r="H8" t="str">
        <f t="shared" si="1"/>
        <v>דרום</v>
      </c>
      <c r="I8" t="str">
        <f t="shared" si="2"/>
        <v>ותיק</v>
      </c>
      <c r="J8">
        <f t="shared" si="3"/>
        <v>5000</v>
      </c>
      <c r="K8">
        <f t="shared" si="4"/>
        <v>5000</v>
      </c>
      <c r="L8" t="str">
        <f t="shared" si="5"/>
        <v>ממוצע ומטה</v>
      </c>
      <c r="M8">
        <f t="shared" si="0"/>
        <v>1250</v>
      </c>
    </row>
    <row r="9" spans="1:13" x14ac:dyDescent="0.2">
      <c r="A9" s="1">
        <v>853</v>
      </c>
      <c r="B9" s="1" t="s">
        <v>11</v>
      </c>
      <c r="C9" s="1" t="s">
        <v>40</v>
      </c>
      <c r="D9" s="1" t="s">
        <v>63</v>
      </c>
      <c r="E9" s="1" t="s">
        <v>73</v>
      </c>
      <c r="F9" s="3">
        <v>37</v>
      </c>
      <c r="G9" s="3">
        <v>2</v>
      </c>
      <c r="H9" t="str">
        <f t="shared" si="1"/>
        <v>מרכז</v>
      </c>
      <c r="I9" t="str">
        <f t="shared" si="2"/>
        <v>לא ותיק</v>
      </c>
      <c r="J9">
        <f t="shared" si="3"/>
        <v>5000</v>
      </c>
      <c r="K9">
        <f t="shared" si="4"/>
        <v>5000</v>
      </c>
      <c r="L9" t="str">
        <f t="shared" si="5"/>
        <v>ממוצע ומטה</v>
      </c>
      <c r="M9">
        <f t="shared" si="0"/>
        <v>1250</v>
      </c>
    </row>
    <row r="10" spans="1:13" x14ac:dyDescent="0.2">
      <c r="A10" s="1">
        <v>752</v>
      </c>
      <c r="B10" s="1" t="s">
        <v>7</v>
      </c>
      <c r="C10" s="1" t="s">
        <v>41</v>
      </c>
      <c r="D10" s="1" t="s">
        <v>64</v>
      </c>
      <c r="E10" s="1" t="s">
        <v>73</v>
      </c>
      <c r="F10" s="3">
        <v>27</v>
      </c>
      <c r="G10" s="3">
        <v>1</v>
      </c>
      <c r="H10" t="str">
        <f t="shared" si="1"/>
        <v>מרכז</v>
      </c>
      <c r="I10" t="str">
        <f t="shared" si="2"/>
        <v>לא ותיק</v>
      </c>
      <c r="J10">
        <f t="shared" si="3"/>
        <v>5000</v>
      </c>
      <c r="K10">
        <f t="shared" si="4"/>
        <v>5000</v>
      </c>
      <c r="L10" t="str">
        <f t="shared" si="5"/>
        <v>ממוצע ומטה</v>
      </c>
      <c r="M10">
        <f t="shared" si="0"/>
        <v>1250</v>
      </c>
    </row>
    <row r="11" spans="1:13" x14ac:dyDescent="0.2">
      <c r="A11" s="1">
        <v>759</v>
      </c>
      <c r="B11" s="1" t="s">
        <v>12</v>
      </c>
      <c r="C11" s="1" t="s">
        <v>42</v>
      </c>
      <c r="D11" s="1" t="s">
        <v>65</v>
      </c>
      <c r="E11" s="1" t="s">
        <v>75</v>
      </c>
      <c r="F11" s="3">
        <v>43</v>
      </c>
      <c r="G11" s="3">
        <v>3</v>
      </c>
      <c r="H11" t="str">
        <f t="shared" si="1"/>
        <v>דרום</v>
      </c>
      <c r="I11" t="str">
        <f t="shared" si="2"/>
        <v>לא ותיק</v>
      </c>
      <c r="J11">
        <f t="shared" si="3"/>
        <v>5000</v>
      </c>
      <c r="K11">
        <f t="shared" si="4"/>
        <v>5000</v>
      </c>
      <c r="L11" t="str">
        <f t="shared" si="5"/>
        <v>ממוצע ומטה</v>
      </c>
      <c r="M11">
        <f t="shared" si="0"/>
        <v>1250</v>
      </c>
    </row>
    <row r="12" spans="1:13" x14ac:dyDescent="0.2">
      <c r="A12" s="1">
        <v>264</v>
      </c>
      <c r="B12" s="1" t="s">
        <v>13</v>
      </c>
      <c r="C12" s="1" t="s">
        <v>43</v>
      </c>
      <c r="D12" s="1" t="s">
        <v>67</v>
      </c>
      <c r="E12" s="1" t="s">
        <v>74</v>
      </c>
      <c r="F12" s="3">
        <v>42</v>
      </c>
      <c r="G12" s="3">
        <v>16</v>
      </c>
      <c r="H12" t="str">
        <f t="shared" si="1"/>
        <v>מרכז</v>
      </c>
      <c r="I12" t="str">
        <f t="shared" si="2"/>
        <v>ותיק</v>
      </c>
      <c r="J12">
        <f t="shared" si="3"/>
        <v>5000</v>
      </c>
      <c r="K12">
        <f t="shared" si="4"/>
        <v>6500</v>
      </c>
      <c r="L12" t="str">
        <f t="shared" si="5"/>
        <v>ממוצע ומטה</v>
      </c>
      <c r="M12">
        <f t="shared" si="0"/>
        <v>2210</v>
      </c>
    </row>
    <row r="13" spans="1:13" x14ac:dyDescent="0.2">
      <c r="A13" s="1">
        <v>168</v>
      </c>
      <c r="B13" s="1" t="s">
        <v>14</v>
      </c>
      <c r="C13" s="1" t="s">
        <v>44</v>
      </c>
      <c r="D13" s="1" t="s">
        <v>62</v>
      </c>
      <c r="E13" s="1" t="s">
        <v>75</v>
      </c>
      <c r="F13" s="3">
        <v>29</v>
      </c>
      <c r="G13" s="3">
        <v>11</v>
      </c>
      <c r="H13" t="str">
        <f t="shared" si="1"/>
        <v>דרום</v>
      </c>
      <c r="I13" t="str">
        <f t="shared" si="2"/>
        <v>כמעט ותיק</v>
      </c>
      <c r="J13">
        <f t="shared" si="3"/>
        <v>5000</v>
      </c>
      <c r="K13">
        <f t="shared" si="4"/>
        <v>5000</v>
      </c>
      <c r="L13" t="str">
        <f t="shared" si="5"/>
        <v>ממוצע ומטה</v>
      </c>
      <c r="M13">
        <f t="shared" si="0"/>
        <v>1250</v>
      </c>
    </row>
    <row r="14" spans="1:13" x14ac:dyDescent="0.2">
      <c r="A14" s="1">
        <v>259</v>
      </c>
      <c r="B14" s="1" t="s">
        <v>15</v>
      </c>
      <c r="C14" s="1" t="s">
        <v>45</v>
      </c>
      <c r="D14" s="1" t="s">
        <v>67</v>
      </c>
      <c r="E14" s="1" t="s">
        <v>76</v>
      </c>
      <c r="F14" s="3">
        <v>49</v>
      </c>
      <c r="G14" s="3">
        <v>27</v>
      </c>
      <c r="H14" t="str">
        <f t="shared" si="1"/>
        <v>דרום</v>
      </c>
      <c r="I14" t="str">
        <f t="shared" si="2"/>
        <v>ותיק</v>
      </c>
      <c r="J14">
        <f t="shared" si="3"/>
        <v>5000</v>
      </c>
      <c r="K14">
        <f t="shared" si="4"/>
        <v>6500</v>
      </c>
      <c r="L14" t="str">
        <f t="shared" si="5"/>
        <v>ממוצע ומטה</v>
      </c>
      <c r="M14">
        <f t="shared" si="0"/>
        <v>2210</v>
      </c>
    </row>
    <row r="15" spans="1:13" x14ac:dyDescent="0.2">
      <c r="A15" s="1">
        <v>560</v>
      </c>
      <c r="B15" s="1" t="s">
        <v>16</v>
      </c>
      <c r="C15" s="1" t="s">
        <v>46</v>
      </c>
      <c r="D15" s="1" t="s">
        <v>66</v>
      </c>
      <c r="E15" s="1" t="s">
        <v>72</v>
      </c>
      <c r="F15" s="3">
        <v>39</v>
      </c>
      <c r="G15" s="3">
        <v>16</v>
      </c>
      <c r="H15" t="str">
        <f t="shared" si="1"/>
        <v>מרכז</v>
      </c>
      <c r="I15" t="str">
        <f t="shared" si="2"/>
        <v>ותיק</v>
      </c>
      <c r="J15">
        <f t="shared" si="3"/>
        <v>5000</v>
      </c>
      <c r="K15">
        <f t="shared" si="4"/>
        <v>6500</v>
      </c>
      <c r="L15" t="str">
        <f t="shared" si="5"/>
        <v>ממוצע ומטה</v>
      </c>
      <c r="M15">
        <f t="shared" si="0"/>
        <v>2210</v>
      </c>
    </row>
    <row r="16" spans="1:13" x14ac:dyDescent="0.2">
      <c r="A16" s="1">
        <v>898</v>
      </c>
      <c r="B16" s="1" t="s">
        <v>17</v>
      </c>
      <c r="C16" s="1" t="s">
        <v>47</v>
      </c>
      <c r="D16" s="1" t="s">
        <v>68</v>
      </c>
      <c r="E16" s="1" t="s">
        <v>76</v>
      </c>
      <c r="F16" s="3">
        <v>41</v>
      </c>
      <c r="G16" s="3">
        <v>5</v>
      </c>
      <c r="H16" t="str">
        <f t="shared" si="1"/>
        <v>דרום</v>
      </c>
      <c r="I16" t="str">
        <f t="shared" si="2"/>
        <v>כמעט ותיק</v>
      </c>
      <c r="J16">
        <f t="shared" si="3"/>
        <v>40000</v>
      </c>
      <c r="K16">
        <f t="shared" si="4"/>
        <v>40000</v>
      </c>
      <c r="L16" t="str">
        <f t="shared" si="5"/>
        <v>מעל הממוצע</v>
      </c>
      <c r="M16">
        <f t="shared" si="0"/>
        <v>13600.000000000002</v>
      </c>
    </row>
    <row r="17" spans="1:13" x14ac:dyDescent="0.2">
      <c r="A17" s="1">
        <v>833</v>
      </c>
      <c r="B17" s="1" t="s">
        <v>18</v>
      </c>
      <c r="C17" s="1" t="s">
        <v>48</v>
      </c>
      <c r="D17" s="1" t="s">
        <v>69</v>
      </c>
      <c r="E17" s="1" t="s">
        <v>76</v>
      </c>
      <c r="F17" s="3">
        <v>38</v>
      </c>
      <c r="G17" s="3">
        <v>16</v>
      </c>
      <c r="H17" t="str">
        <f t="shared" si="1"/>
        <v>דרום</v>
      </c>
      <c r="I17" t="str">
        <f t="shared" si="2"/>
        <v>ותיק</v>
      </c>
      <c r="J17">
        <f t="shared" si="3"/>
        <v>40000</v>
      </c>
      <c r="K17">
        <f t="shared" si="4"/>
        <v>40000</v>
      </c>
      <c r="L17" t="str">
        <f t="shared" si="5"/>
        <v>מעל הממוצע</v>
      </c>
      <c r="M17">
        <f t="shared" si="0"/>
        <v>13600.000000000002</v>
      </c>
    </row>
    <row r="18" spans="1:13" x14ac:dyDescent="0.2">
      <c r="A18" s="1">
        <v>857</v>
      </c>
      <c r="B18" s="1" t="s">
        <v>19</v>
      </c>
      <c r="C18" s="1" t="s">
        <v>49</v>
      </c>
      <c r="D18" s="1" t="s">
        <v>64</v>
      </c>
      <c r="E18" s="1" t="s">
        <v>74</v>
      </c>
      <c r="F18" s="3">
        <v>60</v>
      </c>
      <c r="G18" s="3">
        <v>29</v>
      </c>
      <c r="H18" t="str">
        <f t="shared" si="1"/>
        <v>מרכז</v>
      </c>
      <c r="I18" t="str">
        <f t="shared" si="2"/>
        <v>ותיק</v>
      </c>
      <c r="J18">
        <f t="shared" si="3"/>
        <v>5000</v>
      </c>
      <c r="K18">
        <f t="shared" si="4"/>
        <v>19500</v>
      </c>
      <c r="L18" t="str">
        <f t="shared" si="5"/>
        <v>מעל הממוצע</v>
      </c>
      <c r="M18">
        <f t="shared" si="0"/>
        <v>6630.0000000000009</v>
      </c>
    </row>
    <row r="19" spans="1:13" x14ac:dyDescent="0.2">
      <c r="A19" s="1">
        <v>736</v>
      </c>
      <c r="B19" s="1" t="s">
        <v>20</v>
      </c>
      <c r="C19" s="1" t="s">
        <v>50</v>
      </c>
      <c r="D19" s="1" t="s">
        <v>66</v>
      </c>
      <c r="E19" s="1" t="s">
        <v>73</v>
      </c>
      <c r="F19" s="3">
        <v>31</v>
      </c>
      <c r="G19" s="3">
        <v>0</v>
      </c>
      <c r="H19" t="str">
        <f t="shared" si="1"/>
        <v>מרכז</v>
      </c>
      <c r="I19" t="str">
        <f t="shared" si="2"/>
        <v>לא ותיק</v>
      </c>
      <c r="J19">
        <f t="shared" si="3"/>
        <v>5000</v>
      </c>
      <c r="K19">
        <f t="shared" si="4"/>
        <v>6500</v>
      </c>
      <c r="L19" t="str">
        <f t="shared" si="5"/>
        <v>ממוצע ומטה</v>
      </c>
      <c r="M19">
        <f t="shared" si="0"/>
        <v>2210</v>
      </c>
    </row>
    <row r="20" spans="1:13" x14ac:dyDescent="0.2">
      <c r="A20" s="1">
        <v>421</v>
      </c>
      <c r="B20" s="1" t="s">
        <v>21</v>
      </c>
      <c r="C20" s="1" t="s">
        <v>51</v>
      </c>
      <c r="D20" s="1" t="s">
        <v>69</v>
      </c>
      <c r="E20" s="1" t="s">
        <v>75</v>
      </c>
      <c r="F20" s="3">
        <v>57</v>
      </c>
      <c r="G20" s="3">
        <v>14</v>
      </c>
      <c r="H20" t="str">
        <f t="shared" si="1"/>
        <v>דרום</v>
      </c>
      <c r="I20" t="str">
        <f t="shared" si="2"/>
        <v>ותיק</v>
      </c>
      <c r="J20">
        <f t="shared" si="3"/>
        <v>40000</v>
      </c>
      <c r="K20">
        <f t="shared" si="4"/>
        <v>47000</v>
      </c>
      <c r="L20" t="str">
        <f t="shared" si="5"/>
        <v>מעל הממוצע</v>
      </c>
      <c r="M20">
        <f t="shared" si="0"/>
        <v>15980.000000000002</v>
      </c>
    </row>
    <row r="21" spans="1:13" x14ac:dyDescent="0.2">
      <c r="A21" s="1">
        <v>969</v>
      </c>
      <c r="B21" s="1" t="s">
        <v>22</v>
      </c>
      <c r="C21" s="1" t="s">
        <v>52</v>
      </c>
      <c r="D21" s="1" t="s">
        <v>65</v>
      </c>
      <c r="E21" s="1" t="s">
        <v>72</v>
      </c>
      <c r="F21" s="3">
        <v>45</v>
      </c>
      <c r="G21" s="3">
        <v>12</v>
      </c>
      <c r="H21" t="str">
        <f t="shared" si="1"/>
        <v>מרכז</v>
      </c>
      <c r="I21" t="str">
        <f t="shared" si="2"/>
        <v>ותיק</v>
      </c>
      <c r="J21">
        <f t="shared" si="3"/>
        <v>5000</v>
      </c>
      <c r="K21">
        <f t="shared" si="4"/>
        <v>5000</v>
      </c>
      <c r="L21" t="str">
        <f t="shared" si="5"/>
        <v>ממוצע ומטה</v>
      </c>
      <c r="M21">
        <f t="shared" si="0"/>
        <v>1250</v>
      </c>
    </row>
    <row r="22" spans="1:13" x14ac:dyDescent="0.2">
      <c r="A22" s="1">
        <v>912</v>
      </c>
      <c r="B22" s="1" t="s">
        <v>23</v>
      </c>
      <c r="C22" s="1" t="s">
        <v>53</v>
      </c>
      <c r="D22" s="1" t="s">
        <v>69</v>
      </c>
      <c r="E22" s="1" t="s">
        <v>75</v>
      </c>
      <c r="F22" s="3">
        <v>33</v>
      </c>
      <c r="G22" s="3">
        <v>9</v>
      </c>
      <c r="H22" t="str">
        <f t="shared" si="1"/>
        <v>דרום</v>
      </c>
      <c r="I22" t="str">
        <f t="shared" si="2"/>
        <v>כמעט ותיק</v>
      </c>
      <c r="J22">
        <f t="shared" si="3"/>
        <v>40000</v>
      </c>
      <c r="K22">
        <f t="shared" si="4"/>
        <v>40000</v>
      </c>
      <c r="L22" t="str">
        <f t="shared" si="5"/>
        <v>מעל הממוצע</v>
      </c>
      <c r="M22">
        <f t="shared" si="0"/>
        <v>13600.000000000002</v>
      </c>
    </row>
    <row r="23" spans="1:13" x14ac:dyDescent="0.2">
      <c r="A23" s="1">
        <v>991</v>
      </c>
      <c r="B23" s="1" t="s">
        <v>24</v>
      </c>
      <c r="C23" s="1" t="s">
        <v>14</v>
      </c>
      <c r="D23" s="1" t="s">
        <v>63</v>
      </c>
      <c r="E23" s="1" t="s">
        <v>76</v>
      </c>
      <c r="F23" s="3">
        <v>27</v>
      </c>
      <c r="G23" s="3">
        <v>7</v>
      </c>
      <c r="H23" t="str">
        <f t="shared" si="1"/>
        <v>דרום</v>
      </c>
      <c r="I23" t="str">
        <f t="shared" si="2"/>
        <v>כמעט ותיק</v>
      </c>
      <c r="J23">
        <f t="shared" si="3"/>
        <v>5000</v>
      </c>
      <c r="K23">
        <f t="shared" si="4"/>
        <v>5000</v>
      </c>
      <c r="L23" t="str">
        <f t="shared" si="5"/>
        <v>ממוצע ומטה</v>
      </c>
      <c r="M23">
        <f t="shared" si="0"/>
        <v>1250</v>
      </c>
    </row>
    <row r="24" spans="1:13" x14ac:dyDescent="0.2">
      <c r="A24" s="1">
        <v>359</v>
      </c>
      <c r="B24" s="1" t="s">
        <v>25</v>
      </c>
      <c r="C24" s="1" t="s">
        <v>54</v>
      </c>
      <c r="D24" s="1" t="s">
        <v>64</v>
      </c>
      <c r="E24" s="1" t="s">
        <v>72</v>
      </c>
      <c r="F24" s="3">
        <v>51</v>
      </c>
      <c r="G24" s="3">
        <v>19</v>
      </c>
      <c r="H24" t="str">
        <f t="shared" si="1"/>
        <v>מרכז</v>
      </c>
      <c r="I24" t="str">
        <f t="shared" si="2"/>
        <v>ותיק</v>
      </c>
      <c r="J24">
        <f t="shared" si="3"/>
        <v>5000</v>
      </c>
      <c r="K24">
        <f t="shared" si="4"/>
        <v>5000</v>
      </c>
      <c r="L24" t="str">
        <f t="shared" si="5"/>
        <v>ממוצע ומטה</v>
      </c>
      <c r="M24">
        <f t="shared" si="0"/>
        <v>1250</v>
      </c>
    </row>
    <row r="25" spans="1:13" x14ac:dyDescent="0.2">
      <c r="A25" s="1">
        <v>231</v>
      </c>
      <c r="B25" s="1" t="s">
        <v>26</v>
      </c>
      <c r="C25" s="1" t="s">
        <v>55</v>
      </c>
      <c r="D25" s="1" t="s">
        <v>67</v>
      </c>
      <c r="E25" s="1" t="s">
        <v>75</v>
      </c>
      <c r="F25" s="3">
        <v>33</v>
      </c>
      <c r="G25" s="3">
        <v>0</v>
      </c>
      <c r="H25" t="str">
        <f t="shared" si="1"/>
        <v>דרום</v>
      </c>
      <c r="I25" t="str">
        <f t="shared" si="2"/>
        <v>לא ותיק</v>
      </c>
      <c r="J25">
        <f t="shared" si="3"/>
        <v>5000</v>
      </c>
      <c r="K25">
        <f t="shared" si="4"/>
        <v>6500</v>
      </c>
      <c r="L25" t="str">
        <f t="shared" si="5"/>
        <v>ממוצע ומטה</v>
      </c>
      <c r="M25">
        <f t="shared" si="0"/>
        <v>2210</v>
      </c>
    </row>
    <row r="26" spans="1:13" x14ac:dyDescent="0.2">
      <c r="A26" s="1">
        <v>832</v>
      </c>
      <c r="B26" s="1" t="s">
        <v>27</v>
      </c>
      <c r="C26" s="1" t="s">
        <v>56</v>
      </c>
      <c r="D26" s="1" t="s">
        <v>66</v>
      </c>
      <c r="E26" s="1" t="s">
        <v>71</v>
      </c>
      <c r="F26" s="3">
        <v>60</v>
      </c>
      <c r="G26" s="3">
        <v>29</v>
      </c>
      <c r="H26" t="str">
        <f t="shared" si="1"/>
        <v>צפון</v>
      </c>
      <c r="I26" t="str">
        <f t="shared" si="2"/>
        <v>ותיק</v>
      </c>
      <c r="J26">
        <f t="shared" si="3"/>
        <v>5000</v>
      </c>
      <c r="K26">
        <f t="shared" si="4"/>
        <v>19500</v>
      </c>
      <c r="L26" t="str">
        <f t="shared" si="5"/>
        <v>מעל הממוצע</v>
      </c>
      <c r="M26">
        <f t="shared" si="0"/>
        <v>6630.0000000000009</v>
      </c>
    </row>
    <row r="27" spans="1:13" x14ac:dyDescent="0.2">
      <c r="A27" s="1">
        <v>151</v>
      </c>
      <c r="B27" s="1" t="s">
        <v>28</v>
      </c>
      <c r="C27" s="1" t="s">
        <v>57</v>
      </c>
      <c r="D27" s="1" t="s">
        <v>67</v>
      </c>
      <c r="E27" s="1" t="s">
        <v>76</v>
      </c>
      <c r="F27" s="3">
        <v>25</v>
      </c>
      <c r="G27" s="3">
        <v>1</v>
      </c>
      <c r="H27" t="str">
        <f t="shared" si="1"/>
        <v>דרום</v>
      </c>
      <c r="I27" t="str">
        <f t="shared" si="2"/>
        <v>לא ותיק</v>
      </c>
      <c r="J27">
        <f t="shared" si="3"/>
        <v>5000</v>
      </c>
      <c r="K27">
        <f t="shared" si="4"/>
        <v>6500</v>
      </c>
      <c r="L27" t="str">
        <f t="shared" si="5"/>
        <v>ממוצע ומטה</v>
      </c>
      <c r="M27">
        <f t="shared" si="0"/>
        <v>2210</v>
      </c>
    </row>
    <row r="28" spans="1:13" x14ac:dyDescent="0.2">
      <c r="A28" s="1">
        <v>405</v>
      </c>
      <c r="B28" s="1" t="s">
        <v>29</v>
      </c>
      <c r="C28" s="1" t="s">
        <v>58</v>
      </c>
      <c r="D28" s="1" t="s">
        <v>66</v>
      </c>
      <c r="E28" s="1" t="s">
        <v>76</v>
      </c>
      <c r="F28" s="3">
        <v>47</v>
      </c>
      <c r="G28" s="3">
        <v>17</v>
      </c>
      <c r="H28" t="str">
        <f t="shared" si="1"/>
        <v>דרום</v>
      </c>
      <c r="I28" t="str">
        <f t="shared" si="2"/>
        <v>ותיק</v>
      </c>
      <c r="J28">
        <f t="shared" si="3"/>
        <v>5000</v>
      </c>
      <c r="K28">
        <f t="shared" si="4"/>
        <v>6500</v>
      </c>
      <c r="L28" t="str">
        <f t="shared" si="5"/>
        <v>ממוצע ומטה</v>
      </c>
      <c r="M28">
        <f t="shared" si="0"/>
        <v>2210</v>
      </c>
    </row>
    <row r="29" spans="1:13" x14ac:dyDescent="0.2">
      <c r="A29" s="1">
        <v>518</v>
      </c>
      <c r="B29" s="1" t="s">
        <v>30</v>
      </c>
      <c r="C29" s="1" t="s">
        <v>59</v>
      </c>
      <c r="D29" s="1" t="s">
        <v>63</v>
      </c>
      <c r="E29" s="1" t="s">
        <v>74</v>
      </c>
      <c r="F29" s="3">
        <v>53</v>
      </c>
      <c r="G29" s="3">
        <v>13</v>
      </c>
      <c r="H29" t="str">
        <f t="shared" si="1"/>
        <v>מרכז</v>
      </c>
      <c r="I29" t="str">
        <f t="shared" si="2"/>
        <v>ותיק</v>
      </c>
      <c r="J29">
        <f t="shared" si="3"/>
        <v>5000</v>
      </c>
      <c r="K29">
        <f t="shared" si="4"/>
        <v>5000</v>
      </c>
      <c r="L29" t="str">
        <f t="shared" si="5"/>
        <v>ממוצע ומטה</v>
      </c>
      <c r="M29">
        <f t="shared" si="0"/>
        <v>1250</v>
      </c>
    </row>
    <row r="30" spans="1:13" x14ac:dyDescent="0.2">
      <c r="A30" s="1">
        <v>924</v>
      </c>
      <c r="B30" s="1" t="s">
        <v>31</v>
      </c>
      <c r="C30" s="1" t="s">
        <v>60</v>
      </c>
      <c r="D30" s="1" t="s">
        <v>62</v>
      </c>
      <c r="E30" s="1" t="s">
        <v>74</v>
      </c>
      <c r="F30" s="3">
        <v>54</v>
      </c>
      <c r="G30" s="3">
        <v>16</v>
      </c>
      <c r="H30" t="str">
        <f t="shared" si="1"/>
        <v>מרכז</v>
      </c>
      <c r="I30" t="str">
        <f t="shared" si="2"/>
        <v>ותיק</v>
      </c>
      <c r="J30">
        <f t="shared" si="3"/>
        <v>20000</v>
      </c>
      <c r="K30">
        <f t="shared" si="4"/>
        <v>20000</v>
      </c>
      <c r="L30" t="str">
        <f t="shared" si="5"/>
        <v>מעל הממוצע</v>
      </c>
      <c r="M30">
        <f t="shared" si="0"/>
        <v>6800.0000000000009</v>
      </c>
    </row>
    <row r="31" spans="1:13" x14ac:dyDescent="0.2">
      <c r="A31" s="1">
        <v>687</v>
      </c>
      <c r="B31" s="1" t="s">
        <v>32</v>
      </c>
      <c r="C31" s="1" t="s">
        <v>61</v>
      </c>
      <c r="D31" s="1" t="s">
        <v>65</v>
      </c>
      <c r="E31" s="1" t="s">
        <v>75</v>
      </c>
      <c r="F31" s="3">
        <v>53</v>
      </c>
      <c r="G31" s="3">
        <v>15</v>
      </c>
      <c r="H31" t="str">
        <f t="shared" si="1"/>
        <v>דרום</v>
      </c>
      <c r="I31" t="str">
        <f t="shared" si="2"/>
        <v>ותיק</v>
      </c>
      <c r="J31">
        <f t="shared" si="3"/>
        <v>5000</v>
      </c>
      <c r="K31">
        <f t="shared" si="4"/>
        <v>5000</v>
      </c>
      <c r="L31" t="str">
        <f t="shared" si="5"/>
        <v>ממוצע ומטה</v>
      </c>
      <c r="M31">
        <f t="shared" si="0"/>
        <v>1250</v>
      </c>
    </row>
    <row r="33" spans="8:15" ht="15" thickBot="1" x14ac:dyDescent="0.25"/>
    <row r="34" spans="8:15" ht="15.75" thickBot="1" x14ac:dyDescent="0.3">
      <c r="H34" s="4" t="s">
        <v>93</v>
      </c>
      <c r="I34" s="8" t="s">
        <v>94</v>
      </c>
      <c r="J34" s="14" t="s">
        <v>95</v>
      </c>
      <c r="K34" s="4" t="s">
        <v>96</v>
      </c>
      <c r="L34" s="4" t="s">
        <v>97</v>
      </c>
      <c r="N34" s="23" t="s">
        <v>98</v>
      </c>
      <c r="O34" s="24"/>
    </row>
    <row r="35" spans="8:15" x14ac:dyDescent="0.2">
      <c r="H35" s="21" t="s">
        <v>72</v>
      </c>
      <c r="I35" s="20">
        <v>7</v>
      </c>
      <c r="J35" s="22" t="s">
        <v>68</v>
      </c>
      <c r="K35" s="20">
        <v>55</v>
      </c>
      <c r="L35" s="20" t="s">
        <v>90</v>
      </c>
      <c r="N35" s="18">
        <v>1000</v>
      </c>
      <c r="O35" s="19">
        <v>0</v>
      </c>
    </row>
    <row r="36" spans="8:15" ht="15" thickBot="1" x14ac:dyDescent="0.25">
      <c r="H36" s="5" t="s">
        <v>73</v>
      </c>
      <c r="I36" s="6">
        <v>35</v>
      </c>
      <c r="J36" s="10" t="s">
        <v>69</v>
      </c>
      <c r="K36" s="6">
        <v>500</v>
      </c>
      <c r="L36" s="15" t="s">
        <v>91</v>
      </c>
      <c r="N36" s="9">
        <v>3500</v>
      </c>
      <c r="O36" s="16">
        <v>0.15</v>
      </c>
    </row>
    <row r="37" spans="8:15" x14ac:dyDescent="0.2">
      <c r="H37" s="5" t="s">
        <v>74</v>
      </c>
      <c r="I37" s="6" t="s">
        <v>83</v>
      </c>
      <c r="J37" s="11">
        <v>40000</v>
      </c>
      <c r="K37" s="6"/>
      <c r="N37" s="9">
        <v>5000</v>
      </c>
      <c r="O37" s="16">
        <v>0.25</v>
      </c>
    </row>
    <row r="38" spans="8:15" ht="15" thickBot="1" x14ac:dyDescent="0.25">
      <c r="H38" s="5" t="s">
        <v>79</v>
      </c>
      <c r="I38" s="6"/>
      <c r="J38" s="11"/>
      <c r="K38" s="5" t="s">
        <v>80</v>
      </c>
      <c r="N38" s="12"/>
      <c r="O38" s="17">
        <v>0.34</v>
      </c>
    </row>
    <row r="39" spans="8:15" x14ac:dyDescent="0.2">
      <c r="H39" s="6"/>
      <c r="I39" s="6">
        <v>5</v>
      </c>
      <c r="J39" s="10" t="s">
        <v>62</v>
      </c>
      <c r="K39" s="6">
        <v>30</v>
      </c>
    </row>
    <row r="40" spans="8:15" x14ac:dyDescent="0.2">
      <c r="H40" s="5" t="s">
        <v>71</v>
      </c>
      <c r="I40" s="6" t="s">
        <v>84</v>
      </c>
      <c r="J40" s="11" t="s">
        <v>83</v>
      </c>
      <c r="K40" s="6">
        <v>1000</v>
      </c>
    </row>
    <row r="41" spans="8:15" x14ac:dyDescent="0.2">
      <c r="H41" s="5" t="s">
        <v>80</v>
      </c>
      <c r="I41" s="6"/>
      <c r="J41" s="11">
        <v>20000</v>
      </c>
      <c r="K41" s="6"/>
    </row>
    <row r="42" spans="8:15" x14ac:dyDescent="0.2">
      <c r="H42" s="6"/>
      <c r="I42" s="6" t="s">
        <v>85</v>
      </c>
      <c r="J42" s="11"/>
      <c r="K42" s="6" t="s">
        <v>67</v>
      </c>
    </row>
    <row r="43" spans="8:15" ht="15" thickBot="1" x14ac:dyDescent="0.25">
      <c r="H43" s="7" t="s">
        <v>81</v>
      </c>
      <c r="I43" s="15"/>
      <c r="J43" s="13">
        <v>5000</v>
      </c>
      <c r="K43" s="6" t="s">
        <v>66</v>
      </c>
    </row>
    <row r="44" spans="8:15" x14ac:dyDescent="0.2">
      <c r="K44" s="6">
        <v>1500</v>
      </c>
    </row>
    <row r="45" spans="8:15" x14ac:dyDescent="0.2">
      <c r="K45" s="6"/>
    </row>
    <row r="46" spans="8:15" ht="15" thickBot="1" x14ac:dyDescent="0.25">
      <c r="K46" s="15">
        <v>0</v>
      </c>
    </row>
  </sheetData>
  <mergeCells count="1">
    <mergeCell ref="N34:O3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פתרון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Avi</dc:creator>
  <cp:lastModifiedBy>Naveh Eskinazi</cp:lastModifiedBy>
  <dcterms:created xsi:type="dcterms:W3CDTF">2011-01-06T14:35:11Z</dcterms:created>
  <dcterms:modified xsi:type="dcterms:W3CDTF">2011-03-05T22:19:46Z</dcterms:modified>
</cp:coreProperties>
</file>